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345" windowWidth="14805" windowHeight="7770" tabRatio="920"/>
  </bookViews>
  <sheets>
    <sheet name="раскрой" sheetId="1" r:id="rId1"/>
  </sheets>
  <externalReferences>
    <externalReference r:id="rId2"/>
    <externalReference r:id="rId3"/>
  </externalReferences>
  <definedNames>
    <definedName name="наполнение">[1]списки!$B$1:$B$3</definedName>
    <definedName name="ручка">[1]списки!$A$1:$A$2</definedName>
    <definedName name="стекло">[2]Лист8!$A$94:$A$137</definedName>
  </definedNames>
  <calcPr calcId="124519" refMode="R1C1"/>
</workbook>
</file>

<file path=xl/calcChain.xml><?xml version="1.0" encoding="utf-8"?>
<calcChain xmlns="http://schemas.openxmlformats.org/spreadsheetml/2006/main">
  <c r="G50" i="1"/>
  <c r="G34" l="1"/>
  <c r="G35"/>
  <c r="G36"/>
  <c r="G37"/>
  <c r="G38"/>
  <c r="G39"/>
  <c r="G40"/>
  <c r="G41"/>
  <c r="G42"/>
  <c r="G43"/>
  <c r="G44"/>
  <c r="G45"/>
  <c r="G46"/>
  <c r="G47"/>
  <c r="F26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L26" l="1"/>
  <c r="L30" s="1"/>
  <c r="E26"/>
  <c r="E30" s="1"/>
  <c r="I26"/>
  <c r="I30" s="1"/>
  <c r="O26"/>
  <c r="O30" s="1"/>
  <c r="G33"/>
  <c r="G48" s="1"/>
  <c r="N33" l="1"/>
  <c r="N35" s="1"/>
</calcChain>
</file>

<file path=xl/sharedStrings.xml><?xml version="1.0" encoding="utf-8"?>
<sst xmlns="http://schemas.openxmlformats.org/spreadsheetml/2006/main" count="39" uniqueCount="32">
  <si>
    <t>Заказ №</t>
  </si>
  <si>
    <t xml:space="preserve">от </t>
  </si>
  <si>
    <t>ЛДСП</t>
  </si>
  <si>
    <t xml:space="preserve">кромка - 0,4 </t>
  </si>
  <si>
    <t>кромка - 2</t>
  </si>
  <si>
    <t>косой рез    (по длине)</t>
  </si>
  <si>
    <t>длина</t>
  </si>
  <si>
    <t>ширина</t>
  </si>
  <si>
    <t>кол-во деталей</t>
  </si>
  <si>
    <t>м.кв.</t>
  </si>
  <si>
    <t>по длине (кол-во)</t>
  </si>
  <si>
    <t>по шир. (кол-во)</t>
  </si>
  <si>
    <t>итого м.п.</t>
  </si>
  <si>
    <t>кол-во</t>
  </si>
  <si>
    <t>Цена за м.кв.</t>
  </si>
  <si>
    <t>Цена за м.п.</t>
  </si>
  <si>
    <t>цена за м.п</t>
  </si>
  <si>
    <t>Итого за ЛДСП</t>
  </si>
  <si>
    <t>Итого за кромку</t>
  </si>
  <si>
    <t>итого за косой рез</t>
  </si>
  <si>
    <t>СУММА ВСЕГО ЗАКАЗА</t>
  </si>
  <si>
    <t>ПРЕДОПЛАТА</t>
  </si>
  <si>
    <t>ОСТАТОК</t>
  </si>
  <si>
    <t xml:space="preserve"> ХДФ в цвет ЛДСП</t>
  </si>
  <si>
    <t xml:space="preserve">ЗАКАЗЧИК: </t>
  </si>
  <si>
    <t xml:space="preserve">ИП Красилова </t>
  </si>
  <si>
    <t>Цвет:</t>
  </si>
  <si>
    <t>Сумма</t>
  </si>
  <si>
    <t>21.06.2019г.</t>
  </si>
  <si>
    <t>Сосна Лоредо</t>
  </si>
  <si>
    <t>10 м кромки</t>
  </si>
  <si>
    <t>паз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</si>
</sst>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b/>
      <i/>
      <sz val="14"/>
      <name val="Arial Cyr"/>
      <charset val="204"/>
    </font>
    <font>
      <b/>
      <i/>
      <sz val="8"/>
      <name val="Arial Cyr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sz val="8"/>
      <name val="Arial Cyr"/>
      <charset val="204"/>
    </font>
    <font>
      <b/>
      <i/>
      <sz val="16"/>
      <name val="Arial Cyr"/>
      <charset val="204"/>
    </font>
    <font>
      <b/>
      <sz val="8"/>
      <name val="Arial Cyr"/>
      <charset val="204"/>
    </font>
    <font>
      <sz val="9"/>
      <name val="Arial Cyr"/>
      <charset val="204"/>
    </font>
    <font>
      <sz val="8"/>
      <name val="NTCourierVK/Cyrillic"/>
      <charset val="204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b/>
      <i/>
      <sz val="12"/>
      <color theme="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990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9" fillId="0" borderId="0"/>
    <xf numFmtId="0" fontId="10" fillId="0" borderId="0"/>
    <xf numFmtId="0" fontId="12" fillId="0" borderId="0"/>
    <xf numFmtId="0" fontId="11" fillId="0" borderId="0"/>
  </cellStyleXfs>
  <cellXfs count="107"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0" xfId="0" applyFont="1" applyAlignment="1">
      <alignment horizontal="center" wrapText="1"/>
    </xf>
    <xf numFmtId="0" fontId="0" fillId="0" borderId="0" xfId="0" applyFill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2" borderId="6" xfId="0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textRotation="90" wrapText="1"/>
    </xf>
    <xf numFmtId="0" fontId="0" fillId="0" borderId="5" xfId="0" applyFill="1" applyBorder="1" applyAlignment="1">
      <alignment horizontal="center" wrapText="1"/>
    </xf>
    <xf numFmtId="2" fontId="0" fillId="2" borderId="5" xfId="0" applyNumberFormat="1" applyFill="1" applyBorder="1" applyAlignment="1">
      <alignment horizontal="center" wrapText="1"/>
    </xf>
    <xf numFmtId="2" fontId="0" fillId="0" borderId="5" xfId="0" applyNumberForma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 wrapText="1"/>
    </xf>
    <xf numFmtId="0" fontId="5" fillId="0" borderId="0" xfId="0" applyFont="1" applyBorder="1" applyAlignment="1">
      <alignment horizontal="center" textRotation="90" wrapText="1"/>
    </xf>
    <xf numFmtId="0" fontId="0" fillId="0" borderId="5" xfId="0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0" fillId="3" borderId="5" xfId="0" applyFill="1" applyBorder="1" applyAlignment="1">
      <alignment horizontal="center" wrapText="1"/>
    </xf>
    <xf numFmtId="0" fontId="5" fillId="3" borderId="5" xfId="0" applyFont="1" applyFill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1" fontId="8" fillId="4" borderId="5" xfId="0" applyNumberFormat="1" applyFont="1" applyFill="1" applyBorder="1" applyAlignment="1">
      <alignment horizontal="center" wrapText="1"/>
    </xf>
    <xf numFmtId="1" fontId="8" fillId="0" borderId="0" xfId="0" applyNumberFormat="1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wrapText="1"/>
    </xf>
    <xf numFmtId="0" fontId="5" fillId="4" borderId="5" xfId="0" applyFont="1" applyFill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13" fillId="0" borderId="0" xfId="0" applyFont="1" applyAlignment="1">
      <alignment horizontal="center" wrapText="1"/>
    </xf>
    <xf numFmtId="2" fontId="0" fillId="0" borderId="6" xfId="0" applyNumberFormat="1" applyFill="1" applyBorder="1" applyAlignment="1">
      <alignment horizontal="center" wrapText="1"/>
    </xf>
    <xf numFmtId="2" fontId="0" fillId="2" borderId="11" xfId="0" applyNumberFormat="1" applyFill="1" applyBorder="1" applyAlignment="1">
      <alignment horizontal="center" wrapText="1"/>
    </xf>
    <xf numFmtId="2" fontId="0" fillId="2" borderId="7" xfId="0" applyNumberForma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13" xfId="0" applyFill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4" fillId="0" borderId="2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2" fontId="0" fillId="6" borderId="14" xfId="0" applyNumberFormat="1" applyFill="1" applyBorder="1" applyAlignment="1">
      <alignment horizontal="center" wrapText="1"/>
    </xf>
    <xf numFmtId="2" fontId="0" fillId="6" borderId="15" xfId="0" applyNumberFormat="1" applyFill="1" applyBorder="1" applyAlignment="1">
      <alignment horizontal="center" wrapText="1"/>
    </xf>
    <xf numFmtId="2" fontId="0" fillId="6" borderId="17" xfId="0" applyNumberFormat="1" applyFill="1" applyBorder="1" applyAlignment="1">
      <alignment horizontal="center" wrapText="1"/>
    </xf>
    <xf numFmtId="0" fontId="0" fillId="0" borderId="0" xfId="0" applyBorder="1"/>
    <xf numFmtId="0" fontId="4" fillId="7" borderId="7" xfId="0" applyFont="1" applyFill="1" applyBorder="1" applyAlignment="1">
      <alignment horizontal="center" wrapText="1"/>
    </xf>
    <xf numFmtId="0" fontId="0" fillId="8" borderId="5" xfId="0" applyFill="1" applyBorder="1" applyAlignment="1">
      <alignment horizontal="center" wrapText="1"/>
    </xf>
    <xf numFmtId="0" fontId="0" fillId="8" borderId="16" xfId="0" applyFill="1" applyBorder="1" applyAlignment="1">
      <alignment horizontal="center" wrapText="1"/>
    </xf>
    <xf numFmtId="2" fontId="0" fillId="6" borderId="7" xfId="0" applyNumberFormat="1" applyFill="1" applyBorder="1" applyAlignment="1">
      <alignment horizontal="center" wrapText="1"/>
    </xf>
    <xf numFmtId="0" fontId="0" fillId="0" borderId="8" xfId="0" applyFill="1" applyBorder="1" applyAlignment="1">
      <alignment horizontal="center" wrapText="1"/>
    </xf>
    <xf numFmtId="2" fontId="0" fillId="2" borderId="8" xfId="0" applyNumberFormat="1" applyFill="1" applyBorder="1" applyAlignment="1">
      <alignment horizontal="center" wrapText="1"/>
    </xf>
    <xf numFmtId="2" fontId="0" fillId="0" borderId="8" xfId="0" applyNumberFormat="1" applyFill="1" applyBorder="1" applyAlignment="1">
      <alignment horizontal="center" wrapText="1"/>
    </xf>
    <xf numFmtId="0" fontId="8" fillId="4" borderId="5" xfId="0" applyFont="1" applyFill="1" applyBorder="1" applyAlignment="1">
      <alignment horizontal="center" wrapText="1"/>
    </xf>
    <xf numFmtId="0" fontId="8" fillId="7" borderId="5" xfId="0" applyFont="1" applyFill="1" applyBorder="1" applyAlignment="1">
      <alignment horizontal="center" wrapText="1"/>
    </xf>
    <xf numFmtId="0" fontId="15" fillId="0" borderId="9" xfId="0" applyFont="1" applyBorder="1" applyAlignment="1">
      <alignment horizontal="center" wrapText="1"/>
    </xf>
    <xf numFmtId="0" fontId="15" fillId="0" borderId="10" xfId="0" applyFont="1" applyBorder="1" applyAlignment="1">
      <alignment horizontal="center" wrapText="1"/>
    </xf>
    <xf numFmtId="0" fontId="15" fillId="0" borderId="12" xfId="0" applyFont="1" applyBorder="1" applyAlignment="1">
      <alignment horizontal="center" wrapText="1"/>
    </xf>
    <xf numFmtId="0" fontId="14" fillId="0" borderId="9" xfId="0" applyFont="1" applyFill="1" applyBorder="1" applyAlignment="1">
      <alignment horizontal="right" wrapText="1"/>
    </xf>
    <xf numFmtId="0" fontId="14" fillId="0" borderId="10" xfId="0" applyFont="1" applyFill="1" applyBorder="1" applyAlignment="1">
      <alignment horizontal="right" wrapText="1"/>
    </xf>
    <xf numFmtId="0" fontId="14" fillId="0" borderId="12" xfId="0" applyFont="1" applyFill="1" applyBorder="1" applyAlignment="1">
      <alignment horizontal="right" wrapText="1"/>
    </xf>
    <xf numFmtId="0" fontId="1" fillId="0" borderId="0" xfId="0" applyFont="1" applyAlignment="1">
      <alignment horizontal="right" wrapText="1"/>
    </xf>
    <xf numFmtId="1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0" fillId="3" borderId="5" xfId="0" applyFill="1" applyBorder="1" applyAlignment="1">
      <alignment horizontal="center" wrapText="1"/>
    </xf>
    <xf numFmtId="0" fontId="3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4" fillId="0" borderId="0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1" fontId="13" fillId="5" borderId="9" xfId="0" applyNumberFormat="1" applyFont="1" applyFill="1" applyBorder="1" applyAlignment="1">
      <alignment horizontal="center" wrapText="1"/>
    </xf>
    <xf numFmtId="0" fontId="13" fillId="5" borderId="12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1" fontId="13" fillId="5" borderId="25" xfId="0" applyNumberFormat="1" applyFont="1" applyFill="1" applyBorder="1" applyAlignment="1">
      <alignment horizontal="center" wrapText="1"/>
    </xf>
    <xf numFmtId="0" fontId="13" fillId="5" borderId="26" xfId="0" applyFont="1" applyFill="1" applyBorder="1" applyAlignment="1">
      <alignment horizontal="center" wrapText="1"/>
    </xf>
    <xf numFmtId="0" fontId="14" fillId="0" borderId="21" xfId="0" applyFont="1" applyBorder="1" applyAlignment="1">
      <alignment horizontal="right" wrapText="1"/>
    </xf>
    <xf numFmtId="0" fontId="14" fillId="0" borderId="24" xfId="0" applyFont="1" applyBorder="1" applyAlignment="1">
      <alignment horizontal="right" wrapText="1"/>
    </xf>
    <xf numFmtId="0" fontId="3" fillId="0" borderId="18" xfId="0" applyFont="1" applyBorder="1" applyAlignment="1">
      <alignment horizontal="right" wrapText="1"/>
    </xf>
    <xf numFmtId="0" fontId="14" fillId="0" borderId="19" xfId="0" applyFont="1" applyBorder="1" applyAlignment="1">
      <alignment horizontal="right" wrapText="1"/>
    </xf>
    <xf numFmtId="0" fontId="14" fillId="0" borderId="20" xfId="0" applyFont="1" applyBorder="1" applyAlignment="1">
      <alignment horizontal="right" wrapText="1"/>
    </xf>
    <xf numFmtId="0" fontId="13" fillId="5" borderId="10" xfId="0" applyFont="1" applyFill="1" applyBorder="1" applyAlignment="1">
      <alignment horizontal="center" wrapText="1"/>
    </xf>
    <xf numFmtId="0" fontId="13" fillId="5" borderId="22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wrapText="1"/>
    </xf>
    <xf numFmtId="0" fontId="13" fillId="5" borderId="23" xfId="0" applyFont="1" applyFill="1" applyBorder="1" applyAlignment="1">
      <alignment horizontal="center" wrapText="1"/>
    </xf>
    <xf numFmtId="0" fontId="13" fillId="5" borderId="21" xfId="0" applyFont="1" applyFill="1" applyBorder="1" applyAlignment="1">
      <alignment horizontal="center" wrapText="1"/>
    </xf>
    <xf numFmtId="0" fontId="5" fillId="5" borderId="0" xfId="0" applyFont="1" applyFill="1" applyBorder="1" applyAlignment="1">
      <alignment horizontal="center" textRotation="90" wrapText="1"/>
    </xf>
    <xf numFmtId="0" fontId="0" fillId="5" borderId="5" xfId="0" applyFill="1" applyBorder="1" applyAlignment="1">
      <alignment horizontal="center" wrapText="1"/>
    </xf>
    <xf numFmtId="2" fontId="0" fillId="5" borderId="5" xfId="0" applyNumberFormat="1" applyFill="1" applyBorder="1" applyAlignment="1">
      <alignment horizontal="center" wrapText="1"/>
    </xf>
    <xf numFmtId="0" fontId="5" fillId="5" borderId="0" xfId="0" applyFont="1" applyFill="1" applyBorder="1" applyAlignment="1">
      <alignment horizontal="center" wrapText="1"/>
    </xf>
    <xf numFmtId="0" fontId="0" fillId="5" borderId="0" xfId="0" applyFill="1" applyBorder="1" applyAlignment="1">
      <alignment horizontal="center" wrapText="1"/>
    </xf>
    <xf numFmtId="0" fontId="0" fillId="5" borderId="0" xfId="0" applyFill="1"/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2" defaultPivotStyle="PivotStyleMedium9"/>
  <colors>
    <mruColors>
      <color rgb="FFFF9900"/>
      <color rgb="FF00FF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2;&#1089;&#1095;&#1077;&#1090;/&#1088;&#1072;&#1089;&#1095;&#1077;&#1090;%20&#1044;&#1042;&#1045;&#1056;&#1068;-&#1050;&#1059;&#1055;&#104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2;&#1089;&#1095;&#1077;&#1090;%20&#1072;&#1083;&#1102;&#1084;&#1080;&#1085;&#1080;&#1103;(&#1092;&#1072;&#1089;&#1072;&#1076;%20&#1088;&#1072;&#1084;&#1086;&#1095;&#1085;&#1099;&#1081;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здвижные двери"/>
      <sheetName val="Эконом"/>
      <sheetName val="ЛАЙТ"/>
      <sheetName val="Распашные двери"/>
      <sheetName val="Средняя рамка"/>
      <sheetName val="Микс Основная система"/>
      <sheetName val="списки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C</v>
          </cell>
          <cell r="B1">
            <v>4</v>
          </cell>
        </row>
        <row r="2">
          <cell r="A2" t="str">
            <v>H</v>
          </cell>
          <cell r="B2">
            <v>8</v>
          </cell>
        </row>
        <row r="3">
          <cell r="B3">
            <v>10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счет стекла"/>
      <sheetName val="MS1-11R"/>
      <sheetName val="MS-1961"/>
      <sheetName val="MS-1961(окраш)"/>
      <sheetName val="MS1-33 браш хром"/>
      <sheetName val="MS1-33 браш никель"/>
      <sheetName val="MS1-33"/>
      <sheetName val="MS1-19"/>
      <sheetName val="MS1-11"/>
      <sheetName val="MS1-12"/>
      <sheetName val="MS1-10(R)"/>
      <sheetName val="MS1-10"/>
      <sheetName val="MS1-13"/>
      <sheetName val="MS1-30"/>
      <sheetName val="MS-1936"/>
      <sheetName val="MS 1028 Хром"/>
      <sheetName val="MS 1028 Никель"/>
      <sheetName val="MS 1028"/>
      <sheetName val="MS1-17"/>
      <sheetName val="MS1-9"/>
      <sheetName val="MS1-14"/>
      <sheetName val="MS1-31"/>
      <sheetName val="MS1-02"/>
      <sheetName val="MS-16"/>
      <sheetName val="MS1-06R"/>
      <sheetName val="MS1-06"/>
      <sheetName val="MS1-07"/>
      <sheetName val="MS-2007"/>
      <sheetName val="MS1-03"/>
      <sheetName val="MS1-04"/>
      <sheetName val="MS1-03R"/>
      <sheetName val="MS1-04R"/>
      <sheetName val="MS-018(2)"/>
      <sheetName val="MS-2007(2)"/>
      <sheetName val="MS1-09"/>
      <sheetName val="MS1-09 (браш)"/>
      <sheetName val="MS-116"/>
      <sheetName val="80 21.20.04"/>
      <sheetName val="80 21.50.04"/>
      <sheetName val="МДФ НФ"/>
      <sheetName val="МДФ окр"/>
      <sheetName val="Лист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>
        <row r="18">
          <cell r="F18">
            <v>300</v>
          </cell>
        </row>
        <row r="94">
          <cell r="A94" t="str">
            <v>Colorimo 1013</v>
          </cell>
        </row>
        <row r="95">
          <cell r="A95" t="str">
            <v>Colorimo 1015</v>
          </cell>
        </row>
        <row r="96">
          <cell r="A96" t="str">
            <v>Colorimo 1M19</v>
          </cell>
        </row>
        <row r="97">
          <cell r="A97" t="str">
            <v>Colorimo 3M02</v>
          </cell>
        </row>
        <row r="98">
          <cell r="A98" t="str">
            <v>Colorimo 4007</v>
          </cell>
        </row>
        <row r="99">
          <cell r="A99" t="str">
            <v>Colorimo 4M01</v>
          </cell>
        </row>
        <row r="100">
          <cell r="A100" t="str">
            <v>Colorimo 5M23</v>
          </cell>
        </row>
        <row r="101">
          <cell r="A101" t="str">
            <v>Colorimo 6018</v>
          </cell>
        </row>
        <row r="102">
          <cell r="A102" t="str">
            <v>Colorimo 7012</v>
          </cell>
        </row>
        <row r="103">
          <cell r="A103" t="str">
            <v>Colorimo 7021</v>
          </cell>
        </row>
        <row r="104">
          <cell r="A104" t="str">
            <v>Colorimo 8017</v>
          </cell>
        </row>
        <row r="105">
          <cell r="A105" t="str">
            <v>Colorimo 9003</v>
          </cell>
        </row>
        <row r="106">
          <cell r="A106" t="str">
            <v>Colorimo 9005</v>
          </cell>
        </row>
        <row r="107">
          <cell r="A107" t="str">
            <v>multifix 3174</v>
          </cell>
        </row>
        <row r="108">
          <cell r="A108" t="str">
            <v>multifix 5003</v>
          </cell>
        </row>
        <row r="109">
          <cell r="A109" t="str">
            <v>multifix 5004</v>
          </cell>
        </row>
        <row r="110">
          <cell r="A110" t="str">
            <v>multifix 5008</v>
          </cell>
        </row>
        <row r="111">
          <cell r="A111" t="str">
            <v>multifix 5009</v>
          </cell>
        </row>
        <row r="112">
          <cell r="A112" t="str">
            <v>multifix 5023</v>
          </cell>
        </row>
        <row r="113">
          <cell r="A113" t="str">
            <v>multifix 5026</v>
          </cell>
        </row>
        <row r="114">
          <cell r="A114" t="str">
            <v>multifix 5070</v>
          </cell>
        </row>
        <row r="115">
          <cell r="A115" t="str">
            <v>multifix 5075</v>
          </cell>
        </row>
        <row r="116">
          <cell r="A116" t="str">
            <v>multifix 5077</v>
          </cell>
        </row>
        <row r="117">
          <cell r="A117" t="str">
            <v>multifix 5081</v>
          </cell>
        </row>
        <row r="118">
          <cell r="A118" t="str">
            <v>multifix 5083</v>
          </cell>
        </row>
        <row r="119">
          <cell r="A119" t="str">
            <v>multifix 5088</v>
          </cell>
        </row>
        <row r="120">
          <cell r="A120" t="str">
            <v>multifix 5502</v>
          </cell>
        </row>
        <row r="121">
          <cell r="A121" t="str">
            <v>multifix 5503</v>
          </cell>
        </row>
        <row r="122">
          <cell r="A122" t="str">
            <v>Барокко 1015</v>
          </cell>
        </row>
        <row r="123">
          <cell r="A123" t="str">
            <v>Барокко 9005</v>
          </cell>
        </row>
        <row r="124">
          <cell r="A124" t="str">
            <v>Барокко 9010</v>
          </cell>
        </row>
        <row r="125">
          <cell r="A125" t="str">
            <v>Зер Бар бесц</v>
          </cell>
        </row>
        <row r="126">
          <cell r="A126" t="str">
            <v>Зер Бар бронза</v>
          </cell>
        </row>
        <row r="127">
          <cell r="A127" t="str">
            <v>Зеркало</v>
          </cell>
        </row>
        <row r="128">
          <cell r="A128" t="str">
            <v>Зеркало бронь</v>
          </cell>
        </row>
        <row r="129">
          <cell r="A129" t="str">
            <v>Зерк бронза</v>
          </cell>
        </row>
        <row r="130">
          <cell r="A130" t="str">
            <v>Зерк бронза бронь</v>
          </cell>
        </row>
        <row r="131">
          <cell r="A131" t="str">
            <v>Кристалл</v>
          </cell>
        </row>
        <row r="132">
          <cell r="A132" t="str">
            <v>Сатино multifix</v>
          </cell>
        </row>
        <row r="133">
          <cell r="A133" t="str">
            <v>Сатино бесцв</v>
          </cell>
        </row>
        <row r="134">
          <cell r="A134" t="str">
            <v>Снежок</v>
          </cell>
        </row>
        <row r="135">
          <cell r="A135" t="str">
            <v>Стекло бесцв</v>
          </cell>
        </row>
        <row r="136">
          <cell r="A136" t="str">
            <v>Фотопечать Ст. 4мм</v>
          </cell>
        </row>
        <row r="137">
          <cell r="A137" t="str">
            <v>Туман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1"/>
  <sheetViews>
    <sheetView tabSelected="1" topLeftCell="B1" workbookViewId="0">
      <selection activeCell="B9" sqref="A9:XFD9"/>
    </sheetView>
  </sheetViews>
  <sheetFormatPr defaultRowHeight="15"/>
  <cols>
    <col min="1" max="1" width="9.140625" hidden="1" customWidth="1"/>
    <col min="6" max="6" width="3.140625" hidden="1" customWidth="1"/>
  </cols>
  <sheetData>
    <row r="1" spans="1:17" ht="18.75">
      <c r="A1" s="1"/>
      <c r="B1" s="65" t="s">
        <v>0</v>
      </c>
      <c r="C1" s="65"/>
      <c r="D1" s="65"/>
      <c r="E1" s="65"/>
      <c r="F1" s="65"/>
      <c r="G1" s="65"/>
      <c r="H1" s="2"/>
      <c r="I1" s="1" t="s">
        <v>1</v>
      </c>
      <c r="J1" s="66" t="s">
        <v>28</v>
      </c>
      <c r="K1" s="67"/>
      <c r="L1" s="1"/>
      <c r="M1" s="68"/>
      <c r="N1" s="68"/>
      <c r="O1" s="68"/>
      <c r="P1" s="3"/>
      <c r="Q1" s="1"/>
    </row>
    <row r="2" spans="1:17" ht="18.75">
      <c r="A2" s="1"/>
      <c r="B2" s="4"/>
      <c r="C2" s="4"/>
      <c r="D2" s="4"/>
      <c r="E2" s="4"/>
      <c r="F2" s="4"/>
      <c r="G2" s="4"/>
      <c r="H2" s="5"/>
      <c r="I2" s="1"/>
      <c r="J2" s="4"/>
      <c r="K2" s="5"/>
      <c r="L2" s="1"/>
      <c r="M2" s="5"/>
      <c r="N2" s="5"/>
      <c r="O2" s="1"/>
      <c r="P2" s="3"/>
      <c r="Q2" s="1"/>
    </row>
    <row r="3" spans="1:17">
      <c r="A3" s="6"/>
      <c r="B3" s="6"/>
      <c r="C3" s="70" t="s">
        <v>24</v>
      </c>
      <c r="D3" s="71"/>
      <c r="E3" s="72" t="s">
        <v>25</v>
      </c>
      <c r="F3" s="73"/>
      <c r="G3" s="73"/>
      <c r="H3" s="73"/>
      <c r="I3" s="74" t="s">
        <v>26</v>
      </c>
      <c r="J3" s="71"/>
      <c r="K3" s="75" t="s">
        <v>29</v>
      </c>
      <c r="L3" s="73"/>
      <c r="M3" s="73"/>
      <c r="N3" s="73"/>
      <c r="O3" s="40"/>
      <c r="P3" s="7"/>
      <c r="Q3" s="6"/>
    </row>
    <row r="4" spans="1:17">
      <c r="A4" s="6"/>
      <c r="B4" s="6"/>
      <c r="C4" s="6"/>
      <c r="D4" s="6"/>
      <c r="E4" s="6"/>
      <c r="F4" s="8"/>
      <c r="G4" s="6"/>
      <c r="H4" s="6"/>
      <c r="I4" s="6"/>
      <c r="J4" s="6"/>
      <c r="K4" s="6"/>
      <c r="L4" s="6"/>
      <c r="M4" s="6"/>
      <c r="N4" s="6"/>
      <c r="O4" s="6"/>
      <c r="P4" s="7"/>
      <c r="Q4" s="6"/>
    </row>
    <row r="5" spans="1:17" ht="30" customHeight="1">
      <c r="A5" s="6"/>
      <c r="B5" s="76" t="s">
        <v>2</v>
      </c>
      <c r="C5" s="77"/>
      <c r="D5" s="77"/>
      <c r="E5" s="78"/>
      <c r="F5" s="9"/>
      <c r="G5" s="79" t="s">
        <v>3</v>
      </c>
      <c r="H5" s="80"/>
      <c r="I5" s="81"/>
      <c r="J5" s="79" t="s">
        <v>4</v>
      </c>
      <c r="K5" s="80"/>
      <c r="L5" s="81"/>
      <c r="M5" s="10"/>
      <c r="N5" s="82" t="s">
        <v>5</v>
      </c>
      <c r="O5" s="82"/>
      <c r="P5" s="7"/>
      <c r="Q5" s="6"/>
    </row>
    <row r="6" spans="1:17" ht="24" thickBot="1">
      <c r="A6" s="11"/>
      <c r="B6" s="12" t="s">
        <v>6</v>
      </c>
      <c r="C6" s="12" t="s">
        <v>7</v>
      </c>
      <c r="D6" s="12" t="s">
        <v>8</v>
      </c>
      <c r="E6" s="13" t="s">
        <v>9</v>
      </c>
      <c r="F6" s="14"/>
      <c r="G6" s="12" t="s">
        <v>10</v>
      </c>
      <c r="H6" s="12" t="s">
        <v>11</v>
      </c>
      <c r="I6" s="13" t="s">
        <v>12</v>
      </c>
      <c r="J6" s="12" t="s">
        <v>10</v>
      </c>
      <c r="K6" s="12" t="s">
        <v>11</v>
      </c>
      <c r="L6" s="13" t="s">
        <v>12</v>
      </c>
      <c r="M6" s="12"/>
      <c r="N6" s="12" t="s">
        <v>13</v>
      </c>
      <c r="O6" s="13" t="s">
        <v>12</v>
      </c>
      <c r="P6" s="11"/>
      <c r="Q6" s="11"/>
    </row>
    <row r="7" spans="1:17" ht="15" customHeight="1" thickBot="1">
      <c r="A7" s="15"/>
      <c r="B7" s="83" t="s">
        <v>30</v>
      </c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5"/>
      <c r="P7" s="19"/>
      <c r="Q7" s="20"/>
    </row>
    <row r="8" spans="1:17" ht="15" customHeight="1">
      <c r="A8" s="15"/>
      <c r="B8" s="54">
        <v>920</v>
      </c>
      <c r="C8" s="54">
        <v>430</v>
      </c>
      <c r="D8" s="54">
        <v>6</v>
      </c>
      <c r="E8" s="55">
        <f t="shared" ref="E8:E24" si="0">(B8*C8*D8)/1000000</f>
        <v>2.3736000000000002</v>
      </c>
      <c r="F8" s="56"/>
      <c r="G8" s="54">
        <v>2</v>
      </c>
      <c r="H8" s="54">
        <v>2</v>
      </c>
      <c r="I8" s="55">
        <f t="shared" ref="I8:I24" si="1">((B8*D8*G8)+(C8*D8*H8))/1000</f>
        <v>16.2</v>
      </c>
      <c r="J8" s="54"/>
      <c r="K8" s="54"/>
      <c r="L8" s="55">
        <f t="shared" ref="L8:L24" si="2">((B8*D8*J8)+(C8*D8*K8))/1000</f>
        <v>0</v>
      </c>
      <c r="M8" s="54"/>
      <c r="N8" s="54"/>
      <c r="O8" s="55">
        <f t="shared" ref="O8:O24" si="3">(B8*D8*N8)/1000</f>
        <v>0</v>
      </c>
      <c r="P8" s="19"/>
      <c r="Q8" s="20"/>
    </row>
    <row r="9" spans="1:17" s="106" customFormat="1" ht="15" customHeight="1">
      <c r="A9" s="101"/>
      <c r="B9" s="102">
        <v>430</v>
      </c>
      <c r="C9" s="102">
        <v>100</v>
      </c>
      <c r="D9" s="102">
        <v>12</v>
      </c>
      <c r="E9" s="103">
        <f t="shared" si="0"/>
        <v>0.51600000000000001</v>
      </c>
      <c r="F9" s="103"/>
      <c r="G9" s="102"/>
      <c r="H9" s="102">
        <v>2</v>
      </c>
      <c r="I9" s="103">
        <f t="shared" si="1"/>
        <v>2.4</v>
      </c>
      <c r="J9" s="102"/>
      <c r="K9" s="102"/>
      <c r="L9" s="103">
        <f t="shared" si="2"/>
        <v>0</v>
      </c>
      <c r="M9" s="102"/>
      <c r="N9" s="102"/>
      <c r="O9" s="103">
        <f t="shared" si="3"/>
        <v>0</v>
      </c>
      <c r="P9" s="104" t="s">
        <v>31</v>
      </c>
      <c r="Q9" s="105"/>
    </row>
    <row r="10" spans="1:17" ht="15" customHeight="1">
      <c r="A10" s="21"/>
      <c r="B10" s="16">
        <v>888</v>
      </c>
      <c r="C10" s="16">
        <v>100</v>
      </c>
      <c r="D10" s="16">
        <v>6</v>
      </c>
      <c r="E10" s="17">
        <f t="shared" si="0"/>
        <v>0.53280000000000005</v>
      </c>
      <c r="F10" s="18"/>
      <c r="G10" s="16">
        <v>1</v>
      </c>
      <c r="H10" s="16"/>
      <c r="I10" s="17">
        <f t="shared" si="1"/>
        <v>5.3280000000000003</v>
      </c>
      <c r="J10" s="16"/>
      <c r="K10" s="16"/>
      <c r="L10" s="17">
        <f t="shared" si="2"/>
        <v>0</v>
      </c>
      <c r="M10" s="16"/>
      <c r="N10" s="16"/>
      <c r="O10" s="17">
        <f t="shared" si="3"/>
        <v>0</v>
      </c>
      <c r="P10" s="19"/>
      <c r="Q10" s="20"/>
    </row>
    <row r="11" spans="1:17" ht="15" customHeight="1">
      <c r="A11" s="21"/>
      <c r="B11" s="16"/>
      <c r="C11" s="16"/>
      <c r="D11" s="16"/>
      <c r="E11" s="17">
        <f t="shared" si="0"/>
        <v>0</v>
      </c>
      <c r="F11" s="18"/>
      <c r="G11" s="16"/>
      <c r="H11" s="16"/>
      <c r="I11" s="17">
        <f t="shared" si="1"/>
        <v>0</v>
      </c>
      <c r="J11" s="16"/>
      <c r="K11" s="16"/>
      <c r="L11" s="17">
        <f t="shared" si="2"/>
        <v>0</v>
      </c>
      <c r="M11" s="16"/>
      <c r="N11" s="16"/>
      <c r="O11" s="17">
        <f t="shared" si="3"/>
        <v>0</v>
      </c>
      <c r="P11" s="19"/>
      <c r="Q11" s="20"/>
    </row>
    <row r="12" spans="1:17" ht="15" customHeight="1">
      <c r="A12" s="21"/>
      <c r="B12" s="16"/>
      <c r="C12" s="16"/>
      <c r="D12" s="16"/>
      <c r="E12" s="17">
        <f t="shared" si="0"/>
        <v>0</v>
      </c>
      <c r="F12" s="18"/>
      <c r="G12" s="16"/>
      <c r="H12" s="16"/>
      <c r="I12" s="17">
        <f t="shared" si="1"/>
        <v>0</v>
      </c>
      <c r="J12" s="16"/>
      <c r="K12" s="16"/>
      <c r="L12" s="17">
        <f t="shared" si="2"/>
        <v>0</v>
      </c>
      <c r="M12" s="16"/>
      <c r="N12" s="16"/>
      <c r="O12" s="17">
        <f t="shared" si="3"/>
        <v>0</v>
      </c>
      <c r="P12" s="19"/>
      <c r="Q12" s="20"/>
    </row>
    <row r="13" spans="1:17" ht="15" customHeight="1">
      <c r="A13" s="21"/>
      <c r="B13" s="16"/>
      <c r="C13" s="16"/>
      <c r="D13" s="16"/>
      <c r="E13" s="17">
        <f t="shared" si="0"/>
        <v>0</v>
      </c>
      <c r="F13" s="18"/>
      <c r="G13" s="16"/>
      <c r="H13" s="16"/>
      <c r="I13" s="17">
        <f t="shared" si="1"/>
        <v>0</v>
      </c>
      <c r="J13" s="16"/>
      <c r="K13" s="16"/>
      <c r="L13" s="17">
        <f t="shared" si="2"/>
        <v>0</v>
      </c>
      <c r="M13" s="16"/>
      <c r="N13" s="16"/>
      <c r="O13" s="17">
        <f t="shared" si="3"/>
        <v>0</v>
      </c>
      <c r="P13" s="19"/>
      <c r="Q13" s="20"/>
    </row>
    <row r="14" spans="1:17" ht="15" customHeight="1">
      <c r="A14" s="21"/>
      <c r="B14" s="16"/>
      <c r="C14" s="16"/>
      <c r="D14" s="16"/>
      <c r="E14" s="17">
        <f t="shared" si="0"/>
        <v>0</v>
      </c>
      <c r="F14" s="18"/>
      <c r="G14" s="16"/>
      <c r="H14" s="16"/>
      <c r="I14" s="17">
        <f t="shared" si="1"/>
        <v>0</v>
      </c>
      <c r="J14" s="16"/>
      <c r="K14" s="16"/>
      <c r="L14" s="17">
        <f t="shared" si="2"/>
        <v>0</v>
      </c>
      <c r="M14" s="16"/>
      <c r="N14" s="16"/>
      <c r="O14" s="17">
        <f t="shared" si="3"/>
        <v>0</v>
      </c>
      <c r="P14" s="19"/>
      <c r="Q14" s="20"/>
    </row>
    <row r="15" spans="1:17" ht="15" customHeight="1">
      <c r="A15" s="21"/>
      <c r="B15" s="16"/>
      <c r="C15" s="16"/>
      <c r="D15" s="16"/>
      <c r="E15" s="17">
        <f t="shared" si="0"/>
        <v>0</v>
      </c>
      <c r="F15" s="18"/>
      <c r="G15" s="16"/>
      <c r="H15" s="16"/>
      <c r="I15" s="17">
        <f t="shared" si="1"/>
        <v>0</v>
      </c>
      <c r="J15" s="16"/>
      <c r="K15" s="16"/>
      <c r="L15" s="17">
        <f t="shared" si="2"/>
        <v>0</v>
      </c>
      <c r="M15" s="16"/>
      <c r="N15" s="16"/>
      <c r="O15" s="17">
        <f t="shared" si="3"/>
        <v>0</v>
      </c>
      <c r="P15" s="19"/>
      <c r="Q15" s="20"/>
    </row>
    <row r="16" spans="1:17" ht="15" customHeight="1">
      <c r="A16" s="21"/>
      <c r="B16" s="16"/>
      <c r="C16" s="16"/>
      <c r="D16" s="16"/>
      <c r="E16" s="17">
        <f t="shared" si="0"/>
        <v>0</v>
      </c>
      <c r="F16" s="18"/>
      <c r="G16" s="16"/>
      <c r="H16" s="16"/>
      <c r="I16" s="17">
        <f t="shared" si="1"/>
        <v>0</v>
      </c>
      <c r="J16" s="16"/>
      <c r="K16" s="16"/>
      <c r="L16" s="17">
        <f t="shared" si="2"/>
        <v>0</v>
      </c>
      <c r="M16" s="16"/>
      <c r="N16" s="16"/>
      <c r="O16" s="17">
        <f t="shared" si="3"/>
        <v>0</v>
      </c>
      <c r="P16" s="19"/>
      <c r="Q16" s="20"/>
    </row>
    <row r="17" spans="1:17" ht="15" customHeight="1">
      <c r="A17" s="21"/>
      <c r="B17" s="16"/>
      <c r="C17" s="16"/>
      <c r="D17" s="16"/>
      <c r="E17" s="17">
        <f t="shared" si="0"/>
        <v>0</v>
      </c>
      <c r="F17" s="18"/>
      <c r="G17" s="16"/>
      <c r="H17" s="16"/>
      <c r="I17" s="17">
        <f t="shared" si="1"/>
        <v>0</v>
      </c>
      <c r="J17" s="16"/>
      <c r="K17" s="16"/>
      <c r="L17" s="17">
        <f t="shared" si="2"/>
        <v>0</v>
      </c>
      <c r="M17" s="16"/>
      <c r="N17" s="16"/>
      <c r="O17" s="17">
        <f t="shared" si="3"/>
        <v>0</v>
      </c>
      <c r="P17" s="19"/>
      <c r="Q17" s="20"/>
    </row>
    <row r="18" spans="1:17" ht="15" customHeight="1">
      <c r="A18" s="21"/>
      <c r="B18" s="16"/>
      <c r="C18" s="16"/>
      <c r="D18" s="16"/>
      <c r="E18" s="17">
        <f t="shared" si="0"/>
        <v>0</v>
      </c>
      <c r="F18" s="18"/>
      <c r="G18" s="16"/>
      <c r="H18" s="16"/>
      <c r="I18" s="17">
        <f t="shared" si="1"/>
        <v>0</v>
      </c>
      <c r="J18" s="16"/>
      <c r="K18" s="16"/>
      <c r="L18" s="17">
        <f t="shared" si="2"/>
        <v>0</v>
      </c>
      <c r="M18" s="16"/>
      <c r="N18" s="16"/>
      <c r="O18" s="17">
        <f t="shared" si="3"/>
        <v>0</v>
      </c>
      <c r="P18" s="19"/>
      <c r="Q18" s="20"/>
    </row>
    <row r="19" spans="1:17" ht="15" customHeight="1">
      <c r="A19" s="21"/>
      <c r="B19" s="16"/>
      <c r="C19" s="16"/>
      <c r="D19" s="16"/>
      <c r="E19" s="17">
        <f t="shared" si="0"/>
        <v>0</v>
      </c>
      <c r="F19" s="18"/>
      <c r="G19" s="16"/>
      <c r="H19" s="16"/>
      <c r="I19" s="17">
        <f t="shared" si="1"/>
        <v>0</v>
      </c>
      <c r="J19" s="16"/>
      <c r="K19" s="16"/>
      <c r="L19" s="17">
        <f t="shared" si="2"/>
        <v>0</v>
      </c>
      <c r="M19" s="16"/>
      <c r="N19" s="16"/>
      <c r="O19" s="17">
        <f t="shared" si="3"/>
        <v>0</v>
      </c>
      <c r="P19" s="19"/>
      <c r="Q19" s="20"/>
    </row>
    <row r="20" spans="1:17" ht="15" customHeight="1">
      <c r="A20" s="21"/>
      <c r="B20" s="16"/>
      <c r="C20" s="16"/>
      <c r="D20" s="16"/>
      <c r="E20" s="17">
        <f t="shared" si="0"/>
        <v>0</v>
      </c>
      <c r="F20" s="18"/>
      <c r="G20" s="16"/>
      <c r="H20" s="16"/>
      <c r="I20" s="17">
        <f t="shared" si="1"/>
        <v>0</v>
      </c>
      <c r="J20" s="16"/>
      <c r="K20" s="16"/>
      <c r="L20" s="17">
        <f t="shared" si="2"/>
        <v>0</v>
      </c>
      <c r="M20" s="16"/>
      <c r="N20" s="16"/>
      <c r="O20" s="17">
        <f t="shared" si="3"/>
        <v>0</v>
      </c>
      <c r="P20" s="19"/>
      <c r="Q20" s="20"/>
    </row>
    <row r="21" spans="1:17" ht="15" customHeight="1">
      <c r="A21" s="21"/>
      <c r="B21" s="16"/>
      <c r="C21" s="16"/>
      <c r="D21" s="16"/>
      <c r="E21" s="17">
        <f t="shared" si="0"/>
        <v>0</v>
      </c>
      <c r="F21" s="18"/>
      <c r="G21" s="16"/>
      <c r="H21" s="16"/>
      <c r="I21" s="17">
        <f t="shared" si="1"/>
        <v>0</v>
      </c>
      <c r="J21" s="16"/>
      <c r="K21" s="16"/>
      <c r="L21" s="17">
        <f t="shared" si="2"/>
        <v>0</v>
      </c>
      <c r="M21" s="16"/>
      <c r="N21" s="16"/>
      <c r="O21" s="17">
        <f t="shared" si="3"/>
        <v>0</v>
      </c>
      <c r="P21" s="19"/>
      <c r="Q21" s="20"/>
    </row>
    <row r="22" spans="1:17" ht="15" customHeight="1">
      <c r="A22" s="21"/>
      <c r="B22" s="16"/>
      <c r="C22" s="16"/>
      <c r="D22" s="16"/>
      <c r="E22" s="17">
        <f t="shared" si="0"/>
        <v>0</v>
      </c>
      <c r="F22" s="18"/>
      <c r="G22" s="16"/>
      <c r="H22" s="16"/>
      <c r="I22" s="17">
        <f t="shared" si="1"/>
        <v>0</v>
      </c>
      <c r="J22" s="16"/>
      <c r="K22" s="16"/>
      <c r="L22" s="17">
        <f t="shared" si="2"/>
        <v>0</v>
      </c>
      <c r="M22" s="16"/>
      <c r="N22" s="16"/>
      <c r="O22" s="17">
        <f t="shared" si="3"/>
        <v>0</v>
      </c>
      <c r="P22" s="19"/>
      <c r="Q22" s="20"/>
    </row>
    <row r="23" spans="1:17" ht="15" customHeight="1">
      <c r="A23" s="21"/>
      <c r="B23" s="16"/>
      <c r="C23" s="16"/>
      <c r="D23" s="16"/>
      <c r="E23" s="17">
        <f t="shared" si="0"/>
        <v>0</v>
      </c>
      <c r="F23" s="18"/>
      <c r="G23" s="16"/>
      <c r="H23" s="16"/>
      <c r="I23" s="17">
        <f t="shared" si="1"/>
        <v>0</v>
      </c>
      <c r="J23" s="16"/>
      <c r="K23" s="16"/>
      <c r="L23" s="17">
        <f t="shared" si="2"/>
        <v>0</v>
      </c>
      <c r="M23" s="16"/>
      <c r="N23" s="16"/>
      <c r="O23" s="17">
        <f t="shared" si="3"/>
        <v>0</v>
      </c>
      <c r="P23" s="19"/>
      <c r="Q23" s="20"/>
    </row>
    <row r="24" spans="1:17" ht="15" customHeight="1">
      <c r="A24" s="21"/>
      <c r="B24" s="16"/>
      <c r="C24" s="16"/>
      <c r="D24" s="16"/>
      <c r="E24" s="17">
        <f t="shared" si="0"/>
        <v>0</v>
      </c>
      <c r="F24" s="18"/>
      <c r="G24" s="16"/>
      <c r="H24" s="16"/>
      <c r="I24" s="17">
        <f t="shared" si="1"/>
        <v>0</v>
      </c>
      <c r="J24" s="16"/>
      <c r="K24" s="16"/>
      <c r="L24" s="17">
        <f t="shared" si="2"/>
        <v>0</v>
      </c>
      <c r="M24" s="16"/>
      <c r="N24" s="16"/>
      <c r="O24" s="17">
        <f t="shared" si="3"/>
        <v>0</v>
      </c>
      <c r="P24" s="19"/>
      <c r="Q24" s="20"/>
    </row>
    <row r="25" spans="1:17" ht="15" customHeight="1" thickBot="1">
      <c r="A25" s="21"/>
      <c r="B25" s="22"/>
      <c r="C25" s="22"/>
      <c r="D25" s="22"/>
      <c r="E25" s="17">
        <f>(B25*C25*D25)/1000000</f>
        <v>0</v>
      </c>
      <c r="F25" s="37"/>
      <c r="G25" s="22"/>
      <c r="H25" s="22"/>
      <c r="I25" s="17">
        <f>((B25*D25*G25)+(C25*D25*H25))/1000</f>
        <v>0</v>
      </c>
      <c r="J25" s="22"/>
      <c r="K25" s="22"/>
      <c r="L25" s="17">
        <f>((B25*D25*J25)+(C25*D25*K25))/1000</f>
        <v>0</v>
      </c>
      <c r="M25" s="22"/>
      <c r="N25" s="22"/>
      <c r="O25" s="17">
        <f>(B25*D25*N25)/1000</f>
        <v>0</v>
      </c>
      <c r="P25" s="19"/>
      <c r="Q25" s="20"/>
    </row>
    <row r="26" spans="1:17" ht="15" customHeight="1" thickBot="1">
      <c r="A26" s="21"/>
      <c r="E26" s="39">
        <f>SUM(E7:E25)</f>
        <v>3.4224000000000001</v>
      </c>
      <c r="F26" s="38">
        <f>SUM(F7:F25)</f>
        <v>0</v>
      </c>
      <c r="I26" s="39">
        <f>SUM(I7:I25)</f>
        <v>23.927999999999997</v>
      </c>
      <c r="L26" s="39">
        <f>SUM(L7:L25)</f>
        <v>0</v>
      </c>
      <c r="O26" s="39">
        <f>SUM(O7:O25)</f>
        <v>0</v>
      </c>
      <c r="P26" s="19"/>
      <c r="Q26" s="20"/>
    </row>
    <row r="27" spans="1:17" ht="15" customHeight="1">
      <c r="A27" s="21"/>
      <c r="P27" s="19"/>
      <c r="Q27" s="20"/>
    </row>
    <row r="28" spans="1:17" ht="15" customHeight="1">
      <c r="A28" s="21"/>
      <c r="C28" s="69" t="s">
        <v>14</v>
      </c>
      <c r="D28" s="69"/>
      <c r="E28" s="51">
        <v>600</v>
      </c>
      <c r="F28" s="20"/>
      <c r="G28" s="69" t="s">
        <v>15</v>
      </c>
      <c r="H28" s="69"/>
      <c r="I28" s="27">
        <v>20</v>
      </c>
      <c r="J28" s="69" t="s">
        <v>15</v>
      </c>
      <c r="K28" s="69"/>
      <c r="L28" s="27">
        <v>40</v>
      </c>
      <c r="M28" s="20"/>
      <c r="N28" s="28" t="s">
        <v>16</v>
      </c>
      <c r="O28" s="27">
        <v>20</v>
      </c>
      <c r="P28" s="19"/>
      <c r="Q28" s="20"/>
    </row>
    <row r="29" spans="1:17" ht="15" customHeight="1">
      <c r="A29" s="21"/>
      <c r="C29" s="6"/>
      <c r="D29" s="6"/>
      <c r="E29" s="6"/>
      <c r="F29" s="8"/>
      <c r="G29" s="6"/>
      <c r="H29" s="6"/>
      <c r="I29" s="6"/>
      <c r="J29" s="6"/>
      <c r="K29" s="6"/>
      <c r="L29" s="6"/>
      <c r="M29" s="8"/>
      <c r="N29" s="6"/>
      <c r="O29" s="6"/>
      <c r="P29" s="19"/>
      <c r="Q29" s="20"/>
    </row>
    <row r="30" spans="1:17" ht="15" customHeight="1">
      <c r="A30" s="21"/>
      <c r="C30" s="57" t="s">
        <v>17</v>
      </c>
      <c r="D30" s="57"/>
      <c r="E30" s="30">
        <f>E28*E26</f>
        <v>2053.44</v>
      </c>
      <c r="F30" s="31"/>
      <c r="G30" s="58" t="s">
        <v>18</v>
      </c>
      <c r="H30" s="58"/>
      <c r="I30" s="30">
        <f>I26*I28</f>
        <v>478.55999999999995</v>
      </c>
      <c r="J30" s="57" t="s">
        <v>18</v>
      </c>
      <c r="K30" s="57"/>
      <c r="L30" s="30">
        <f>L26*L28</f>
        <v>0</v>
      </c>
      <c r="M30" s="32"/>
      <c r="N30" s="33" t="s">
        <v>19</v>
      </c>
      <c r="O30" s="30">
        <f>O26*O28</f>
        <v>0</v>
      </c>
      <c r="P30" s="19"/>
      <c r="Q30" s="20"/>
    </row>
    <row r="31" spans="1:17" ht="15" customHeight="1" thickBot="1">
      <c r="A31" s="21"/>
      <c r="C31" s="6"/>
      <c r="D31" s="6"/>
      <c r="E31" s="6"/>
      <c r="F31" s="8"/>
      <c r="G31" s="6"/>
      <c r="H31" s="6"/>
      <c r="I31" s="6"/>
      <c r="J31" s="6"/>
      <c r="K31" s="6"/>
      <c r="L31" s="6"/>
      <c r="M31" s="8"/>
      <c r="N31" s="6"/>
      <c r="O31" s="6"/>
      <c r="P31" s="23"/>
      <c r="Q31" s="24"/>
    </row>
    <row r="32" spans="1:17" ht="15" customHeight="1" thickBot="1">
      <c r="A32" s="21"/>
      <c r="C32" s="59" t="s">
        <v>23</v>
      </c>
      <c r="D32" s="60"/>
      <c r="E32" s="60"/>
      <c r="F32" s="60"/>
      <c r="G32" s="61"/>
      <c r="H32" s="6"/>
      <c r="I32" s="6"/>
      <c r="J32" s="6"/>
      <c r="K32" s="6"/>
      <c r="L32" s="6"/>
      <c r="M32" s="6"/>
      <c r="N32" s="6"/>
      <c r="O32" s="6"/>
      <c r="P32" s="23"/>
      <c r="Q32" s="24"/>
    </row>
    <row r="33" spans="1:17" ht="15" customHeight="1" thickBot="1">
      <c r="A33" s="21"/>
      <c r="C33" s="41"/>
      <c r="D33" s="41"/>
      <c r="E33" s="41"/>
      <c r="F33" s="42"/>
      <c r="G33" s="46">
        <f t="shared" ref="G33:G47" si="4">C33*D33*E33/1000000</f>
        <v>0</v>
      </c>
      <c r="H33" s="6"/>
      <c r="I33" s="88" t="s">
        <v>20</v>
      </c>
      <c r="J33" s="96"/>
      <c r="K33" s="96"/>
      <c r="L33" s="96"/>
      <c r="M33" s="87"/>
      <c r="N33" s="86">
        <f>E30+I30+L30+O30+G50</f>
        <v>2532</v>
      </c>
      <c r="O33" s="87"/>
      <c r="P33" s="23"/>
      <c r="Q33" s="24"/>
    </row>
    <row r="34" spans="1:17" ht="15" customHeight="1" thickBot="1">
      <c r="A34" s="21"/>
      <c r="C34" s="22"/>
      <c r="D34" s="22"/>
      <c r="E34" s="22"/>
      <c r="F34" s="9"/>
      <c r="G34" s="47">
        <f t="shared" si="4"/>
        <v>0</v>
      </c>
      <c r="H34" s="24"/>
      <c r="I34" s="97" t="s">
        <v>21</v>
      </c>
      <c r="J34" s="98"/>
      <c r="K34" s="98"/>
      <c r="L34" s="98"/>
      <c r="M34" s="98"/>
      <c r="N34" s="88"/>
      <c r="O34" s="87"/>
      <c r="P34" s="23"/>
      <c r="Q34" s="24"/>
    </row>
    <row r="35" spans="1:17" ht="15" customHeight="1" thickBot="1">
      <c r="A35" s="21"/>
      <c r="C35" s="22"/>
      <c r="D35" s="22"/>
      <c r="E35" s="22"/>
      <c r="F35" s="9"/>
      <c r="G35" s="47">
        <f t="shared" si="4"/>
        <v>0</v>
      </c>
      <c r="H35" s="6"/>
      <c r="I35" s="99" t="s">
        <v>22</v>
      </c>
      <c r="J35" s="100"/>
      <c r="K35" s="100"/>
      <c r="L35" s="100"/>
      <c r="M35" s="100"/>
      <c r="N35" s="89">
        <f>N33-N34</f>
        <v>2532</v>
      </c>
      <c r="O35" s="90"/>
      <c r="P35" s="23"/>
      <c r="Q35" s="24"/>
    </row>
    <row r="36" spans="1:17" ht="15" customHeight="1">
      <c r="A36" s="21"/>
      <c r="C36" s="22"/>
      <c r="D36" s="22"/>
      <c r="E36" s="22"/>
      <c r="F36" s="9"/>
      <c r="G36" s="47">
        <f t="shared" si="4"/>
        <v>0</v>
      </c>
      <c r="H36" s="6"/>
      <c r="I36" s="6"/>
      <c r="J36" s="6"/>
      <c r="K36" s="6"/>
      <c r="L36" s="6"/>
      <c r="M36" s="6"/>
      <c r="N36" s="6"/>
      <c r="O36" s="6"/>
      <c r="P36" s="23"/>
      <c r="Q36" s="24"/>
    </row>
    <row r="37" spans="1:17" ht="15" customHeight="1">
      <c r="A37" s="21"/>
      <c r="C37" s="22"/>
      <c r="D37" s="22"/>
      <c r="E37" s="22"/>
      <c r="F37" s="9"/>
      <c r="G37" s="47">
        <f t="shared" si="4"/>
        <v>0</v>
      </c>
      <c r="H37" s="6"/>
      <c r="I37" s="6"/>
      <c r="J37" s="6"/>
      <c r="K37" s="6"/>
      <c r="L37" s="6"/>
      <c r="M37" s="6"/>
      <c r="N37" s="6"/>
      <c r="O37" s="6"/>
      <c r="P37" s="23"/>
      <c r="Q37" s="24"/>
    </row>
    <row r="38" spans="1:17" ht="15" customHeight="1">
      <c r="A38" s="21"/>
      <c r="C38" s="22"/>
      <c r="D38" s="22"/>
      <c r="E38" s="22"/>
      <c r="F38" s="9"/>
      <c r="G38" s="47">
        <f t="shared" si="4"/>
        <v>0</v>
      </c>
      <c r="H38" s="6"/>
      <c r="I38" s="6"/>
      <c r="J38" s="6"/>
      <c r="K38" s="6"/>
      <c r="L38" s="6"/>
      <c r="M38" s="6"/>
      <c r="N38" s="6"/>
      <c r="O38" s="6"/>
      <c r="P38" s="23"/>
      <c r="Q38" s="24"/>
    </row>
    <row r="39" spans="1:17" ht="15" customHeight="1">
      <c r="A39" s="21"/>
      <c r="C39" s="22"/>
      <c r="D39" s="22"/>
      <c r="E39" s="22"/>
      <c r="F39" s="9"/>
      <c r="G39" s="47">
        <f t="shared" si="4"/>
        <v>0</v>
      </c>
      <c r="H39" s="6"/>
      <c r="I39" s="6"/>
      <c r="J39" s="6"/>
      <c r="K39" s="6"/>
      <c r="L39" s="6"/>
      <c r="M39" s="6"/>
      <c r="N39" s="6"/>
      <c r="O39" s="6"/>
      <c r="P39" s="23"/>
      <c r="Q39" s="24"/>
    </row>
    <row r="40" spans="1:17" ht="15" customHeight="1">
      <c r="A40" s="21"/>
      <c r="C40" s="22"/>
      <c r="D40" s="22"/>
      <c r="E40" s="22"/>
      <c r="F40" s="9"/>
      <c r="G40" s="47">
        <f t="shared" si="4"/>
        <v>0</v>
      </c>
      <c r="H40" s="6"/>
      <c r="I40" s="6"/>
      <c r="J40" s="6"/>
      <c r="K40" s="6"/>
      <c r="L40" s="6"/>
      <c r="M40" s="6"/>
      <c r="N40" s="6"/>
      <c r="O40" s="6"/>
      <c r="P40" s="23"/>
      <c r="Q40" s="24"/>
    </row>
    <row r="41" spans="1:17" ht="15" customHeight="1">
      <c r="A41" s="21"/>
      <c r="C41" s="22"/>
      <c r="D41" s="22"/>
      <c r="E41" s="22"/>
      <c r="F41" s="43"/>
      <c r="G41" s="47">
        <f t="shared" si="4"/>
        <v>0</v>
      </c>
      <c r="H41" s="6"/>
      <c r="I41" s="6"/>
      <c r="J41" s="6"/>
      <c r="K41" s="6"/>
      <c r="L41" s="6"/>
      <c r="M41" s="6"/>
      <c r="N41" s="6"/>
      <c r="O41" s="6"/>
      <c r="P41" s="23"/>
      <c r="Q41" s="24"/>
    </row>
    <row r="42" spans="1:17" ht="15" customHeight="1">
      <c r="A42" s="21"/>
      <c r="C42" s="22"/>
      <c r="D42" s="22"/>
      <c r="E42" s="22"/>
      <c r="F42" s="44"/>
      <c r="G42" s="47">
        <f t="shared" si="4"/>
        <v>0</v>
      </c>
      <c r="H42" s="6"/>
      <c r="P42" s="23"/>
      <c r="Q42" s="24"/>
    </row>
    <row r="43" spans="1:17" ht="15" customHeight="1">
      <c r="A43" s="21"/>
      <c r="C43" s="22"/>
      <c r="D43" s="22"/>
      <c r="E43" s="22"/>
      <c r="F43" s="45"/>
      <c r="G43" s="47">
        <f t="shared" si="4"/>
        <v>0</v>
      </c>
      <c r="H43" s="6"/>
      <c r="P43" s="23"/>
      <c r="Q43" s="24"/>
    </row>
    <row r="44" spans="1:17" ht="15" customHeight="1">
      <c r="A44" s="21"/>
      <c r="C44" s="22"/>
      <c r="D44" s="22"/>
      <c r="E44" s="22"/>
      <c r="F44" s="9"/>
      <c r="G44" s="47">
        <f t="shared" si="4"/>
        <v>0</v>
      </c>
      <c r="H44" s="6"/>
      <c r="P44" s="23"/>
      <c r="Q44" s="24"/>
    </row>
    <row r="45" spans="1:17" ht="15" customHeight="1">
      <c r="A45" s="21"/>
      <c r="C45" s="22"/>
      <c r="D45" s="22"/>
      <c r="E45" s="22"/>
      <c r="F45" s="8"/>
      <c r="G45" s="47">
        <f t="shared" si="4"/>
        <v>0</v>
      </c>
      <c r="H45" s="6"/>
      <c r="P45" s="23"/>
      <c r="Q45" s="24"/>
    </row>
    <row r="46" spans="1:17" ht="15" customHeight="1">
      <c r="A46" s="21"/>
      <c r="C46" s="22"/>
      <c r="D46" s="22"/>
      <c r="E46" s="22"/>
      <c r="F46" s="35"/>
      <c r="G46" s="47">
        <f t="shared" si="4"/>
        <v>0</v>
      </c>
      <c r="J46" s="49"/>
      <c r="P46" s="23"/>
      <c r="Q46" s="24"/>
    </row>
    <row r="47" spans="1:17" ht="15" customHeight="1" thickBot="1">
      <c r="A47" s="21"/>
      <c r="C47" s="22"/>
      <c r="D47" s="22"/>
      <c r="E47" s="22"/>
      <c r="F47" s="8"/>
      <c r="G47" s="48">
        <f t="shared" si="4"/>
        <v>0</v>
      </c>
      <c r="P47" s="23"/>
      <c r="Q47" s="24"/>
    </row>
    <row r="48" spans="1:17" ht="15" customHeight="1" thickBot="1">
      <c r="A48" s="21"/>
      <c r="C48" s="91"/>
      <c r="D48" s="91"/>
      <c r="E48" s="92"/>
      <c r="F48" s="8"/>
      <c r="G48" s="53">
        <f>SUM(G33:G47)</f>
        <v>0</v>
      </c>
      <c r="P48" s="23"/>
      <c r="Q48" s="24"/>
    </row>
    <row r="49" spans="1:17" ht="15" customHeight="1" thickBot="1">
      <c r="A49" s="21"/>
      <c r="C49" s="62" t="s">
        <v>14</v>
      </c>
      <c r="D49" s="63"/>
      <c r="E49" s="64"/>
      <c r="F49" s="8"/>
      <c r="G49" s="52">
        <v>240</v>
      </c>
      <c r="P49" s="23"/>
      <c r="Q49" s="24"/>
    </row>
    <row r="50" spans="1:17" ht="15" customHeight="1" thickBot="1">
      <c r="A50" s="21"/>
      <c r="C50" s="93" t="s">
        <v>27</v>
      </c>
      <c r="D50" s="94"/>
      <c r="E50" s="95"/>
      <c r="F50" s="35"/>
      <c r="G50" s="50">
        <f>G49*G48</f>
        <v>0</v>
      </c>
      <c r="P50" s="23"/>
      <c r="Q50" s="24"/>
    </row>
    <row r="51" spans="1:17" ht="15" customHeight="1">
      <c r="A51" s="21"/>
      <c r="P51" s="23"/>
      <c r="Q51" s="24"/>
    </row>
    <row r="52" spans="1:17" ht="15" customHeight="1">
      <c r="A52" s="25"/>
      <c r="P52" s="26"/>
      <c r="Q52" s="25"/>
    </row>
    <row r="53" spans="1:17" ht="15" customHeight="1">
      <c r="A53" s="6"/>
      <c r="P53" s="7"/>
      <c r="Q53" s="6"/>
    </row>
    <row r="54" spans="1:17" ht="15" customHeight="1">
      <c r="A54" s="6"/>
      <c r="Q54" s="6"/>
    </row>
    <row r="55" spans="1:17" ht="15" customHeight="1">
      <c r="A55" s="6"/>
      <c r="Q55" s="6"/>
    </row>
    <row r="56" spans="1:17" ht="15" customHeight="1">
      <c r="A56" s="29"/>
      <c r="Q56" s="29"/>
    </row>
    <row r="57" spans="1:17" ht="15" customHeight="1">
      <c r="A57" s="6"/>
      <c r="Q57" s="6"/>
    </row>
    <row r="58" spans="1:17" ht="15" customHeight="1">
      <c r="A58" s="6"/>
      <c r="Q58" s="6"/>
    </row>
    <row r="59" spans="1:17" ht="15" customHeight="1">
      <c r="A59" s="6"/>
      <c r="Q59" s="6"/>
    </row>
    <row r="60" spans="1:17" ht="15" customHeight="1">
      <c r="A60" s="6"/>
      <c r="Q60" s="6"/>
    </row>
    <row r="61" spans="1:17" ht="15" customHeight="1">
      <c r="A61" s="6"/>
      <c r="Q61" s="6"/>
    </row>
    <row r="62" spans="1:17" ht="15" customHeight="1">
      <c r="A62" s="6"/>
      <c r="Q62" s="6"/>
    </row>
    <row r="63" spans="1:17" ht="15" customHeight="1">
      <c r="A63" s="6"/>
      <c r="Q63" s="6"/>
    </row>
    <row r="64" spans="1:17" ht="15" customHeight="1">
      <c r="A64" s="6"/>
      <c r="Q64" s="6"/>
    </row>
    <row r="65" spans="1:17" ht="15" customHeight="1">
      <c r="A65" s="6"/>
      <c r="Q65" s="6"/>
    </row>
    <row r="66" spans="1:17" ht="15" customHeight="1">
      <c r="A66" s="6"/>
      <c r="Q66" s="6"/>
    </row>
    <row r="67" spans="1:17" ht="15" customHeight="1">
      <c r="A67" s="6"/>
      <c r="Q67" s="6"/>
    </row>
    <row r="68" spans="1:17" ht="15" customHeight="1">
      <c r="A68" s="6"/>
      <c r="Q68" s="6"/>
    </row>
    <row r="69" spans="1:17" ht="15" customHeight="1">
      <c r="A69" s="6"/>
      <c r="Q69" s="6"/>
    </row>
    <row r="70" spans="1:17" ht="15" customHeight="1">
      <c r="A70" s="6"/>
      <c r="Q70" s="6"/>
    </row>
    <row r="71" spans="1:17" ht="15" customHeight="1">
      <c r="A71" s="6"/>
      <c r="Q71" s="6"/>
    </row>
    <row r="72" spans="1:17" ht="15" customHeight="1">
      <c r="A72" s="34"/>
      <c r="Q72" s="34"/>
    </row>
    <row r="73" spans="1:17" ht="15" customHeight="1">
      <c r="A73" s="6"/>
      <c r="Q73" s="6"/>
    </row>
    <row r="74" spans="1:17" ht="15" customHeight="1">
      <c r="A74" s="6"/>
      <c r="Q74" s="6"/>
    </row>
    <row r="75" spans="1:17" ht="15" customHeight="1">
      <c r="A75" s="8"/>
      <c r="Q75" s="8"/>
    </row>
    <row r="76" spans="1:17" ht="15" customHeight="1">
      <c r="A76" s="34"/>
      <c r="Q76" s="34"/>
    </row>
    <row r="77" spans="1:17" ht="15" customHeight="1">
      <c r="A77" s="6"/>
      <c r="P77" s="7"/>
      <c r="Q77" s="6"/>
    </row>
    <row r="78" spans="1:17" ht="15" customHeight="1"/>
    <row r="79" spans="1:17" ht="15" customHeight="1"/>
    <row r="80" spans="1:17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spans="2:16" ht="15" customHeight="1"/>
    <row r="98" spans="2:16" ht="15" customHeight="1"/>
    <row r="99" spans="2:16" ht="15" customHeight="1"/>
    <row r="100" spans="2:16" ht="15" customHeight="1"/>
    <row r="102" spans="2:16">
      <c r="B102" s="6"/>
      <c r="P102" s="7"/>
    </row>
    <row r="103" spans="2:16">
      <c r="B103" s="6"/>
      <c r="P103" s="7"/>
    </row>
    <row r="104" spans="2:16">
      <c r="B104" s="29"/>
      <c r="P104" s="7"/>
    </row>
    <row r="105" spans="2:16">
      <c r="B105" s="36"/>
      <c r="P105" s="7"/>
    </row>
    <row r="106" spans="2:16" ht="15.75" customHeight="1">
      <c r="B106" s="6"/>
      <c r="P106" s="7"/>
    </row>
    <row r="107" spans="2:16">
      <c r="B107" s="6"/>
      <c r="P107" s="7"/>
    </row>
    <row r="108" spans="2:16">
      <c r="B108" s="6"/>
      <c r="P108" s="7"/>
    </row>
    <row r="109" spans="2:16">
      <c r="B109" s="6"/>
      <c r="P109" s="7"/>
    </row>
    <row r="110" spans="2:16">
      <c r="B110" s="6"/>
      <c r="P110" s="7"/>
    </row>
    <row r="111" spans="2:16">
      <c r="B111" s="6"/>
      <c r="P111" s="7"/>
    </row>
    <row r="112" spans="2:16">
      <c r="B112" s="6"/>
      <c r="P112" s="7"/>
    </row>
    <row r="113" spans="2:16">
      <c r="B113" s="6"/>
      <c r="P113" s="7"/>
    </row>
    <row r="114" spans="2:16">
      <c r="B114" s="6"/>
      <c r="P114" s="7"/>
    </row>
    <row r="115" spans="2:16">
      <c r="B115" s="6"/>
      <c r="P115" s="7"/>
    </row>
    <row r="116" spans="2:16">
      <c r="B116" s="6"/>
    </row>
    <row r="117" spans="2:16">
      <c r="B117" s="6"/>
    </row>
    <row r="118" spans="2:16">
      <c r="B118" s="6"/>
    </row>
    <row r="119" spans="2:16">
      <c r="B119" s="6"/>
    </row>
    <row r="120" spans="2:16">
      <c r="B120" s="6"/>
    </row>
    <row r="121" spans="2:16">
      <c r="B121" s="6"/>
    </row>
    <row r="122" spans="2:16">
      <c r="B122" s="24"/>
    </row>
    <row r="123" spans="2:16" ht="15.75" customHeight="1">
      <c r="B123" s="8"/>
    </row>
    <row r="124" spans="2:16">
      <c r="B124" s="34"/>
    </row>
    <row r="127" spans="2:16">
      <c r="B127" s="49"/>
    </row>
    <row r="130" spans="8:16">
      <c r="H130" s="34"/>
      <c r="I130" s="34"/>
      <c r="J130" s="34"/>
      <c r="K130" s="34"/>
    </row>
    <row r="131" spans="8:16">
      <c r="H131" s="6"/>
      <c r="I131" s="6"/>
      <c r="J131" s="6"/>
      <c r="K131" s="6"/>
      <c r="L131" s="6"/>
      <c r="M131" s="6"/>
      <c r="N131" s="6"/>
      <c r="O131" s="6"/>
      <c r="P131" s="7"/>
    </row>
  </sheetData>
  <mergeCells count="28">
    <mergeCell ref="N33:O33"/>
    <mergeCell ref="N34:O34"/>
    <mergeCell ref="N35:O35"/>
    <mergeCell ref="C48:E48"/>
    <mergeCell ref="C50:E50"/>
    <mergeCell ref="I33:M33"/>
    <mergeCell ref="I34:M34"/>
    <mergeCell ref="I35:M35"/>
    <mergeCell ref="B1:G1"/>
    <mergeCell ref="J1:K1"/>
    <mergeCell ref="M1:O1"/>
    <mergeCell ref="C28:D28"/>
    <mergeCell ref="G28:H28"/>
    <mergeCell ref="J28:K28"/>
    <mergeCell ref="C3:D3"/>
    <mergeCell ref="E3:H3"/>
    <mergeCell ref="I3:J3"/>
    <mergeCell ref="K3:N3"/>
    <mergeCell ref="B5:E5"/>
    <mergeCell ref="G5:I5"/>
    <mergeCell ref="J5:L5"/>
    <mergeCell ref="N5:O5"/>
    <mergeCell ref="B7:O7"/>
    <mergeCell ref="C30:D30"/>
    <mergeCell ref="G30:H30"/>
    <mergeCell ref="J30:K30"/>
    <mergeCell ref="C32:G32"/>
    <mergeCell ref="C49:E49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раскрой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2020-07-06T07:55:01Z</dcterms:modified>
</cp:coreProperties>
</file>